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cloud\onedrive\douleias\excel_lessons\4.statistics\2.QUARTILE,QUARTILE.INC,QUARTILE.EXC-PERCENTILE,PERCENTILE.EXC,PERCENTILE.INC\"/>
    </mc:Choice>
  </mc:AlternateContent>
  <xr:revisionPtr revIDLastSave="0" documentId="13_ncr:1_{91CC0F87-987D-4E65-BEC4-1738C8B74A58}" xr6:coauthVersionLast="31" xr6:coauthVersionMax="31" xr10:uidLastSave="{00000000-0000-0000-0000-000000000000}"/>
  <bookViews>
    <workbookView xWindow="0" yWindow="0" windowWidth="10416" windowHeight="3192" activeTab="3" xr2:uid="{00000000-000D-0000-FFFF-FFFF00000000}"/>
  </bookViews>
  <sheets>
    <sheet name="Quartile Explanation" sheetId="3" r:id="rId1"/>
    <sheet name="Quartile" sheetId="4" r:id="rId2"/>
    <sheet name="Percentile Explanation" sheetId="2" r:id="rId3"/>
    <sheet name="Percentile" sheetId="1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11" i="4"/>
  <c r="B10" i="4"/>
  <c r="B9" i="4"/>
  <c r="F6" i="3"/>
  <c r="J18" i="3" l="1"/>
  <c r="M18" i="3"/>
  <c r="G26" i="3"/>
  <c r="M26" i="3"/>
  <c r="M6" i="2" l="1"/>
  <c r="O18" i="2"/>
  <c r="M18" i="2" l="1"/>
  <c r="J18" i="2"/>
</calcChain>
</file>

<file path=xl/sharedStrings.xml><?xml version="1.0" encoding="utf-8"?>
<sst xmlns="http://schemas.openxmlformats.org/spreadsheetml/2006/main" count="68" uniqueCount="45">
  <si>
    <t>Exam Results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</si>
  <si>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</si>
  <si>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</si>
  <si>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</si>
  <si>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</si>
  <si>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</si>
  <si>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</si>
  <si>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</si>
  <si>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</si>
  <si>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</si>
  <si>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</si>
  <si>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</si>
  <si>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</si>
  <si>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Physics</t>
  </si>
  <si>
    <t>Mathematics</t>
  </si>
  <si>
    <t>History</t>
  </si>
  <si>
    <t>Philosophy</t>
  </si>
  <si>
    <t>Lessons</t>
  </si>
  <si>
    <t>Interpolation basis</t>
  </si>
  <si>
    <t>Quartiles</t>
  </si>
  <si>
    <t>N=12</t>
  </si>
  <si>
    <t>PERCENTILE.INC</t>
  </si>
  <si>
    <t>PERCENTILE.EXC</t>
  </si>
  <si>
    <r>
      <t xml:space="preserve">Position= </t>
    </r>
    <r>
      <rPr>
        <b/>
        <sz val="16"/>
        <color theme="1"/>
        <rFont val="Calibri"/>
        <family val="2"/>
        <charset val="161"/>
        <scheme val="minor"/>
      </rPr>
      <t>(N-1)</t>
    </r>
    <r>
      <rPr>
        <sz val="11"/>
        <color theme="1"/>
        <rFont val="Calibri"/>
        <family val="2"/>
        <scheme val="minor"/>
      </rPr>
      <t>*(X%)</t>
    </r>
  </si>
  <si>
    <r>
      <t>Position=</t>
    </r>
    <r>
      <rPr>
        <b/>
        <sz val="16"/>
        <color theme="1"/>
        <rFont val="Calibri"/>
        <family val="2"/>
        <charset val="161"/>
        <scheme val="minor"/>
      </rPr>
      <t xml:space="preserve"> (N+1)</t>
    </r>
    <r>
      <rPr>
        <sz val="11"/>
        <color theme="1"/>
        <rFont val="Calibri"/>
        <family val="2"/>
        <scheme val="minor"/>
      </rPr>
      <t>*(X%)</t>
    </r>
  </si>
  <si>
    <t>2,75 = 25%</t>
  </si>
  <si>
    <t>5,5 = 50%</t>
  </si>
  <si>
    <t>8,25 =75%</t>
  </si>
  <si>
    <t>3.25 = 25%</t>
  </si>
  <si>
    <t>6.5 = 50%</t>
  </si>
  <si>
    <t>9.75 = 75%</t>
  </si>
  <si>
    <t>11.7=90%</t>
  </si>
  <si>
    <t>9,9=90%</t>
  </si>
  <si>
    <t>Percentile Inclusive</t>
  </si>
  <si>
    <t>Percentile Exclusive</t>
  </si>
  <si>
    <t>Percentile</t>
  </si>
  <si>
    <t>70% Percentile</t>
  </si>
  <si>
    <r>
      <t>Position=</t>
    </r>
    <r>
      <rPr>
        <b/>
        <sz val="16"/>
        <color theme="1"/>
        <rFont val="Calibri"/>
        <family val="2"/>
        <charset val="161"/>
        <scheme val="minor"/>
      </rPr>
      <t xml:space="preserve"> (N+1)</t>
    </r>
    <r>
      <rPr>
        <sz val="11"/>
        <color theme="1"/>
        <rFont val="Calibri"/>
        <family val="2"/>
        <scheme val="minor"/>
      </rPr>
      <t>*(0.25 or 0.5 or 0.75)</t>
    </r>
  </si>
  <si>
    <t>QUARTILE.EXC</t>
  </si>
  <si>
    <r>
      <t xml:space="preserve">Position= </t>
    </r>
    <r>
      <rPr>
        <b/>
        <sz val="16"/>
        <color theme="1"/>
        <rFont val="Calibri"/>
        <family val="2"/>
        <charset val="161"/>
        <scheme val="minor"/>
      </rPr>
      <t>(N-1)</t>
    </r>
    <r>
      <rPr>
        <sz val="11"/>
        <color theme="1"/>
        <rFont val="Calibri"/>
        <family val="2"/>
        <scheme val="minor"/>
      </rPr>
      <t>*(0.25 or 0.5 or 0.75)</t>
    </r>
  </si>
  <si>
    <t>QUARTILE.INC</t>
  </si>
  <si>
    <t>Quartile</t>
  </si>
  <si>
    <t>Quartile Exclusive</t>
  </si>
  <si>
    <t>Quartile Inclusive</t>
  </si>
  <si>
    <t>Third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</si>
</sst>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1"/>
      <color rgb="FF444444"/>
      <name val="Segoe UI"/>
      <family val="2"/>
    </font>
    <font>
      <b/>
      <sz val="11"/>
      <color theme="1"/>
      <name val="Calibri"/>
      <family val="2"/>
      <charset val="161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F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0" borderId="1" xfId="0" applyBorder="1"/>
    <xf numFmtId="0" fontId="1" fillId="2" borderId="4" xfId="0" applyFont="1" applyFill="1" applyBorder="1"/>
    <xf numFmtId="0" fontId="1" fillId="2" borderId="6" xfId="0" applyFont="1" applyFill="1" applyBorder="1"/>
    <xf numFmtId="0" fontId="5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1" fillId="0" borderId="9" xfId="0" applyFont="1" applyBorder="1"/>
    <xf numFmtId="0" fontId="1" fillId="0" borderId="12" xfId="0" applyFont="1" applyBorder="1"/>
    <xf numFmtId="0" fontId="0" fillId="6" borderId="0" xfId="0" applyFill="1"/>
    <xf numFmtId="0" fontId="0" fillId="6" borderId="15" xfId="0" applyFill="1" applyBorder="1"/>
    <xf numFmtId="0" fontId="0" fillId="6" borderId="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7" fillId="6" borderId="27" xfId="0" applyFont="1" applyFill="1" applyBorder="1"/>
    <xf numFmtId="0" fontId="0" fillId="5" borderId="0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4" fillId="5" borderId="18" xfId="0" applyFont="1" applyFill="1" applyBorder="1"/>
    <xf numFmtId="0" fontId="0" fillId="5" borderId="26" xfId="0" applyFill="1" applyBorder="1"/>
    <xf numFmtId="0" fontId="0" fillId="4" borderId="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5" xfId="0" applyFill="1" applyBorder="1"/>
    <xf numFmtId="0" fontId="0" fillId="4" borderId="20" xfId="0" applyFill="1" applyBorder="1"/>
    <xf numFmtId="0" fontId="4" fillId="4" borderId="18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0" fillId="5" borderId="20" xfId="0" applyFill="1" applyBorder="1" applyAlignment="1"/>
    <xf numFmtId="0" fontId="0" fillId="5" borderId="20" xfId="0" applyFill="1" applyBorder="1" applyAlignment="1">
      <alignment horizontal="center"/>
    </xf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4" borderId="20" xfId="0" applyFill="1" applyBorder="1" applyAlignment="1"/>
    <xf numFmtId="0" fontId="0" fillId="4" borderId="20" xfId="0" applyFill="1" applyBorder="1" applyAlignment="1">
      <alignment horizontal="left"/>
    </xf>
    <xf numFmtId="0" fontId="0" fillId="4" borderId="20" xfId="0" applyFill="1" applyBorder="1" applyAlignment="1">
      <alignment horizontal="center"/>
    </xf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0" fillId="4" borderId="39" xfId="0" applyFill="1" applyBorder="1"/>
    <xf numFmtId="0" fontId="0" fillId="6" borderId="10" xfId="0" applyFont="1" applyFill="1" applyBorder="1"/>
    <xf numFmtId="0" fontId="0" fillId="6" borderId="11" xfId="0" applyFont="1" applyFill="1" applyBorder="1"/>
    <xf numFmtId="0" fontId="0" fillId="6" borderId="13" xfId="0" applyFont="1" applyFill="1" applyBorder="1"/>
    <xf numFmtId="0" fontId="0" fillId="6" borderId="14" xfId="0" applyFont="1" applyFill="1" applyBorder="1"/>
    <xf numFmtId="0" fontId="0" fillId="5" borderId="20" xfId="0" applyFill="1" applyBorder="1" applyAlignment="1">
      <alignment horizontal="left"/>
    </xf>
    <xf numFmtId="0" fontId="9" fillId="4" borderId="21" xfId="0" applyFont="1" applyFill="1" applyBorder="1"/>
    <xf numFmtId="0" fontId="0" fillId="4" borderId="21" xfId="0" applyFill="1" applyBorder="1"/>
    <xf numFmtId="0" fontId="7" fillId="6" borderId="28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6</xdr:row>
      <xdr:rowOff>9525</xdr:rowOff>
    </xdr:from>
    <xdr:to>
      <xdr:col>5</xdr:col>
      <xdr:colOff>409575</xdr:colOff>
      <xdr:row>13</xdr:row>
      <xdr:rowOff>0</xdr:rowOff>
    </xdr:to>
    <xdr:cxnSp macro="">
      <xdr:nvCxnSpPr>
        <xdr:cNvPr id="2" name="Ευθεία γραμμή σύνδεσης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3457575" y="1152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6</xdr:row>
      <xdr:rowOff>9525</xdr:rowOff>
    </xdr:from>
    <xdr:to>
      <xdr:col>8</xdr:col>
      <xdr:colOff>314325</xdr:colOff>
      <xdr:row>13</xdr:row>
      <xdr:rowOff>0</xdr:rowOff>
    </xdr:to>
    <xdr:cxnSp macro="">
      <xdr:nvCxnSpPr>
        <xdr:cNvPr id="3" name="Ευθεία γραμμή σύνδεσης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191125" y="1152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6</xdr:row>
      <xdr:rowOff>9525</xdr:rowOff>
    </xdr:from>
    <xdr:to>
      <xdr:col>11</xdr:col>
      <xdr:colOff>161925</xdr:colOff>
      <xdr:row>13</xdr:row>
      <xdr:rowOff>0</xdr:rowOff>
    </xdr:to>
    <xdr:cxnSp macro="">
      <xdr:nvCxnSpPr>
        <xdr:cNvPr id="4" name="Ευθεία γραμμή σύνδεσης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867525" y="1152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18</xdr:row>
      <xdr:rowOff>9525</xdr:rowOff>
    </xdr:from>
    <xdr:to>
      <xdr:col>6</xdr:col>
      <xdr:colOff>180975</xdr:colOff>
      <xdr:row>25</xdr:row>
      <xdr:rowOff>0</xdr:rowOff>
    </xdr:to>
    <xdr:cxnSp macro="">
      <xdr:nvCxnSpPr>
        <xdr:cNvPr id="5" name="Ευθεία γραμμή σύνδεσης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838575" y="3438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18</xdr:row>
      <xdr:rowOff>9525</xdr:rowOff>
    </xdr:from>
    <xdr:to>
      <xdr:col>9</xdr:col>
      <xdr:colOff>304800</xdr:colOff>
      <xdr:row>25</xdr:row>
      <xdr:rowOff>0</xdr:rowOff>
    </xdr:to>
    <xdr:cxnSp macro="">
      <xdr:nvCxnSpPr>
        <xdr:cNvPr id="6" name="Ευθεία γραμμή σύνδεσης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5791200" y="3438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438150</xdr:colOff>
      <xdr:row>18</xdr:row>
      <xdr:rowOff>9525</xdr:rowOff>
    </xdr:from>
    <xdr:to>
      <xdr:col>12</xdr:col>
      <xdr:colOff>438150</xdr:colOff>
      <xdr:row>25</xdr:row>
      <xdr:rowOff>0</xdr:rowOff>
    </xdr:to>
    <xdr:cxnSp macro="">
      <xdr:nvCxnSpPr>
        <xdr:cNvPr id="7" name="Ευθεία γραμμή σύνδεσης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753350" y="3438525"/>
          <a:ext cx="0" cy="13239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6</xdr:row>
      <xdr:rowOff>9525</xdr:rowOff>
    </xdr:from>
    <xdr:to>
      <xdr:col>12</xdr:col>
      <xdr:colOff>533400</xdr:colOff>
      <xdr:row>13</xdr:row>
      <xdr:rowOff>0</xdr:rowOff>
    </xdr:to>
    <xdr:cxnSp macro="">
      <xdr:nvCxnSpPr>
        <xdr:cNvPr id="9" name="Ευθεία γραμμή σύνδεσης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9067800" y="1162050"/>
          <a:ext cx="0" cy="1352550"/>
        </a:xfrm>
        <a:prstGeom prst="line">
          <a:avLst/>
        </a:prstGeom>
        <a:ln w="57150">
          <a:solidFill>
            <a:srgbClr val="4472C4">
              <a:alpha val="47059"/>
            </a:srgbClr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6</xdr:row>
      <xdr:rowOff>9525</xdr:rowOff>
    </xdr:from>
    <xdr:to>
      <xdr:col>5</xdr:col>
      <xdr:colOff>409575</xdr:colOff>
      <xdr:row>13</xdr:row>
      <xdr:rowOff>0</xdr:rowOff>
    </xdr:to>
    <xdr:cxnSp macro="">
      <xdr:nvCxnSpPr>
        <xdr:cNvPr id="3" name="Ευθεία γραμμή σύνδεσης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676775" y="1162050"/>
          <a:ext cx="0" cy="1352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6</xdr:row>
      <xdr:rowOff>9525</xdr:rowOff>
    </xdr:from>
    <xdr:to>
      <xdr:col>8</xdr:col>
      <xdr:colOff>314325</xdr:colOff>
      <xdr:row>13</xdr:row>
      <xdr:rowOff>0</xdr:rowOff>
    </xdr:to>
    <xdr:cxnSp macro="">
      <xdr:nvCxnSpPr>
        <xdr:cNvPr id="4" name="Ευθεία γραμμή σύνδεσης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6410325" y="1162050"/>
          <a:ext cx="0" cy="1352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6</xdr:row>
      <xdr:rowOff>9525</xdr:rowOff>
    </xdr:from>
    <xdr:to>
      <xdr:col>11</xdr:col>
      <xdr:colOff>161925</xdr:colOff>
      <xdr:row>13</xdr:row>
      <xdr:rowOff>0</xdr:rowOff>
    </xdr:to>
    <xdr:cxnSp macro="">
      <xdr:nvCxnSpPr>
        <xdr:cNvPr id="5" name="Ευθεία γραμμή σύνδεσης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8086725" y="1162050"/>
          <a:ext cx="0" cy="1352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18</xdr:row>
      <xdr:rowOff>9525</xdr:rowOff>
    </xdr:from>
    <xdr:to>
      <xdr:col>6</xdr:col>
      <xdr:colOff>180975</xdr:colOff>
      <xdr:row>25</xdr:row>
      <xdr:rowOff>0</xdr:rowOff>
    </xdr:to>
    <xdr:cxnSp macro="">
      <xdr:nvCxnSpPr>
        <xdr:cNvPr id="6" name="Ευθεία γραμμή σύνδεσης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5057775" y="3562350"/>
          <a:ext cx="0" cy="1352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18</xdr:row>
      <xdr:rowOff>9525</xdr:rowOff>
    </xdr:from>
    <xdr:to>
      <xdr:col>9</xdr:col>
      <xdr:colOff>304800</xdr:colOff>
      <xdr:row>25</xdr:row>
      <xdr:rowOff>0</xdr:rowOff>
    </xdr:to>
    <xdr:cxnSp macro="">
      <xdr:nvCxnSpPr>
        <xdr:cNvPr id="7" name="Ευθεία γραμμή σύνδεσης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7010400" y="3457575"/>
          <a:ext cx="0" cy="13430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438150</xdr:colOff>
      <xdr:row>18</xdr:row>
      <xdr:rowOff>9525</xdr:rowOff>
    </xdr:from>
    <xdr:to>
      <xdr:col>12</xdr:col>
      <xdr:colOff>438150</xdr:colOff>
      <xdr:row>25</xdr:row>
      <xdr:rowOff>0</xdr:rowOff>
    </xdr:to>
    <xdr:cxnSp macro="">
      <xdr:nvCxnSpPr>
        <xdr:cNvPr id="8" name="Ευθεία γραμμή σύνδεσης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8972550" y="3562350"/>
          <a:ext cx="0" cy="13525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428625</xdr:colOff>
      <xdr:row>18</xdr:row>
      <xdr:rowOff>0</xdr:rowOff>
    </xdr:from>
    <xdr:to>
      <xdr:col>14</xdr:col>
      <xdr:colOff>428625</xdr:colOff>
      <xdr:row>24</xdr:row>
      <xdr:rowOff>190500</xdr:rowOff>
    </xdr:to>
    <xdr:cxnSp macro="">
      <xdr:nvCxnSpPr>
        <xdr:cNvPr id="10" name="Ευθεία γραμμή σύνδεσης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10182225" y="3648075"/>
          <a:ext cx="0" cy="1352550"/>
        </a:xfrm>
        <a:prstGeom prst="line">
          <a:avLst/>
        </a:prstGeom>
        <a:ln w="57150"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selection activeCell="L6" sqref="L6"/>
    </sheetView>
  </sheetViews>
  <sheetFormatPr defaultRowHeight="14.4" x14ac:dyDescent="0.3"/>
  <cols>
    <col min="1" max="1" width="17.88671875" bestFit="1" customWidth="1"/>
    <col min="2" max="2" width="18.6640625" customWidth="1"/>
  </cols>
  <sheetData>
    <row r="1" spans="1:16" x14ac:dyDescent="0.3">
      <c r="A1" s="12"/>
      <c r="B1" s="11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</row>
    <row r="2" spans="1:16" x14ac:dyDescent="0.3">
      <c r="A2" s="61" t="s">
        <v>18</v>
      </c>
      <c r="B2" s="62"/>
      <c r="C2" s="16">
        <v>0</v>
      </c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16">
        <v>12</v>
      </c>
      <c r="P2" s="16"/>
    </row>
    <row r="3" spans="1:16" x14ac:dyDescent="0.3">
      <c r="A3" s="61" t="s">
        <v>20</v>
      </c>
      <c r="B3" s="6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</row>
    <row r="4" spans="1:16" x14ac:dyDescent="0.3">
      <c r="A4" s="12"/>
      <c r="B4" s="11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1:16" x14ac:dyDescent="0.3">
      <c r="A5" s="12"/>
      <c r="B5" s="11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</row>
    <row r="6" spans="1:16" ht="15" thickBot="1" x14ac:dyDescent="0.35">
      <c r="A6" s="67" t="s">
        <v>19</v>
      </c>
      <c r="B6" s="68"/>
      <c r="C6" s="20"/>
      <c r="D6" s="21"/>
      <c r="E6" s="33"/>
      <c r="F6" s="34">
        <f>8+(12-8)*0.75</f>
        <v>11</v>
      </c>
      <c r="G6" s="21"/>
      <c r="H6" s="33"/>
      <c r="I6" s="34">
        <v>19.5</v>
      </c>
      <c r="J6" s="21"/>
      <c r="K6" s="33"/>
      <c r="L6" s="58">
        <v>49.25</v>
      </c>
      <c r="M6" s="21"/>
      <c r="N6" s="21"/>
      <c r="O6" s="18"/>
      <c r="P6" s="19"/>
    </row>
    <row r="7" spans="1:16" x14ac:dyDescent="0.3">
      <c r="A7" s="17"/>
      <c r="B7" s="17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7"/>
      <c r="P7" s="22"/>
    </row>
    <row r="8" spans="1:16" x14ac:dyDescent="0.3">
      <c r="A8" s="17"/>
      <c r="B8" s="17"/>
      <c r="C8" s="38"/>
      <c r="D8" s="21"/>
      <c r="E8" s="21"/>
      <c r="F8" s="21"/>
      <c r="G8" s="21"/>
      <c r="H8" s="21"/>
      <c r="I8" s="21"/>
      <c r="J8" s="21"/>
      <c r="K8" s="21"/>
      <c r="L8" s="21"/>
      <c r="M8" s="21"/>
      <c r="N8" s="39"/>
      <c r="O8" s="17"/>
      <c r="P8" s="22"/>
    </row>
    <row r="9" spans="1:16" ht="15" thickBot="1" x14ac:dyDescent="0.35">
      <c r="A9" s="17"/>
      <c r="B9" s="17"/>
      <c r="C9" s="38"/>
      <c r="D9" s="21"/>
      <c r="E9" s="21"/>
      <c r="F9" s="21"/>
      <c r="G9" s="21"/>
      <c r="H9" s="21"/>
      <c r="I9" s="21"/>
      <c r="J9" s="21"/>
      <c r="K9" s="21"/>
      <c r="L9" s="21"/>
      <c r="M9" s="21"/>
      <c r="N9" s="39"/>
      <c r="O9" s="17"/>
      <c r="P9" s="22"/>
    </row>
    <row r="10" spans="1:16" ht="15" thickBot="1" x14ac:dyDescent="0.35">
      <c r="A10" s="23" t="s">
        <v>40</v>
      </c>
      <c r="B10" s="17"/>
      <c r="C10" s="38">
        <v>2</v>
      </c>
      <c r="D10" s="21">
        <v>6</v>
      </c>
      <c r="E10" s="21">
        <v>8</v>
      </c>
      <c r="F10" s="21">
        <v>12</v>
      </c>
      <c r="G10" s="21">
        <v>13</v>
      </c>
      <c r="H10" s="21">
        <v>17</v>
      </c>
      <c r="I10" s="21">
        <v>22</v>
      </c>
      <c r="J10" s="21">
        <v>45</v>
      </c>
      <c r="K10" s="21">
        <v>49</v>
      </c>
      <c r="L10" s="21">
        <v>50</v>
      </c>
      <c r="M10" s="21">
        <v>51</v>
      </c>
      <c r="N10" s="39">
        <v>53</v>
      </c>
      <c r="O10" s="17"/>
      <c r="P10" s="22"/>
    </row>
    <row r="11" spans="1:16" x14ac:dyDescent="0.3">
      <c r="A11" s="17"/>
      <c r="B11" s="17"/>
      <c r="C11" s="3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9"/>
      <c r="O11" s="17"/>
      <c r="P11" s="22"/>
    </row>
    <row r="12" spans="1:16" x14ac:dyDescent="0.3">
      <c r="A12" s="17"/>
      <c r="B12" s="17"/>
      <c r="C12" s="3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9"/>
      <c r="O12" s="17"/>
      <c r="P12" s="22"/>
    </row>
    <row r="13" spans="1:16" ht="15" thickBot="1" x14ac:dyDescent="0.35">
      <c r="A13" s="17"/>
      <c r="B13" s="17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17"/>
      <c r="P13" s="22"/>
    </row>
    <row r="14" spans="1:16" ht="21" x14ac:dyDescent="0.4">
      <c r="A14" s="63" t="s">
        <v>39</v>
      </c>
      <c r="B14" s="64"/>
      <c r="C14" s="20"/>
      <c r="D14" s="21"/>
      <c r="E14" s="33"/>
      <c r="F14" s="34">
        <v>2.75</v>
      </c>
      <c r="G14" s="21"/>
      <c r="H14" s="33"/>
      <c r="I14" s="34">
        <v>5.5</v>
      </c>
      <c r="J14" s="21"/>
      <c r="K14" s="33"/>
      <c r="L14" s="58">
        <v>8.25</v>
      </c>
      <c r="M14" s="21"/>
      <c r="N14" s="21"/>
      <c r="O14" s="24"/>
      <c r="P14" s="24"/>
    </row>
    <row r="15" spans="1:16" x14ac:dyDescent="0.3">
      <c r="A15" s="12"/>
      <c r="B15" s="11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</row>
    <row r="16" spans="1:16" x14ac:dyDescent="0.3">
      <c r="A16" s="12"/>
      <c r="B16" s="11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</row>
    <row r="17" spans="1:16" x14ac:dyDescent="0.3">
      <c r="A17" s="12"/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</row>
    <row r="18" spans="1:16" ht="15" thickBot="1" x14ac:dyDescent="0.35">
      <c r="A18" s="69" t="s">
        <v>19</v>
      </c>
      <c r="B18" s="70"/>
      <c r="C18" s="26"/>
      <c r="D18" s="29"/>
      <c r="E18" s="43"/>
      <c r="F18" s="43"/>
      <c r="G18" s="44">
        <v>9</v>
      </c>
      <c r="H18" s="43"/>
      <c r="I18" s="43"/>
      <c r="J18" s="45">
        <f>_xlfn.QUARTILE.EXC(D22:O22,2)</f>
        <v>19.5</v>
      </c>
      <c r="K18" s="43"/>
      <c r="L18" s="43"/>
      <c r="M18" s="29">
        <f>_xlfn.QUARTILE.EXC(D22:O22,3)</f>
        <v>49.75</v>
      </c>
      <c r="N18" s="29"/>
      <c r="O18" s="60"/>
      <c r="P18" s="27"/>
    </row>
    <row r="19" spans="1:16" x14ac:dyDescent="0.3">
      <c r="A19" s="25"/>
      <c r="B19" s="28"/>
      <c r="C19" s="25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25"/>
    </row>
    <row r="20" spans="1:16" x14ac:dyDescent="0.3">
      <c r="A20" s="25"/>
      <c r="B20" s="28"/>
      <c r="C20" s="25"/>
      <c r="D20" s="4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50"/>
      <c r="P20" s="25"/>
    </row>
    <row r="21" spans="1:16" ht="15" thickBot="1" x14ac:dyDescent="0.35">
      <c r="A21" s="25"/>
      <c r="B21" s="28"/>
      <c r="C21" s="25"/>
      <c r="D21" s="4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50"/>
      <c r="P21" s="25"/>
    </row>
    <row r="22" spans="1:16" ht="15" thickBot="1" x14ac:dyDescent="0.35">
      <c r="A22" s="30" t="s">
        <v>38</v>
      </c>
      <c r="B22" s="28"/>
      <c r="C22" s="25"/>
      <c r="D22" s="49">
        <v>2</v>
      </c>
      <c r="E22" s="29">
        <v>6</v>
      </c>
      <c r="F22" s="29">
        <v>8</v>
      </c>
      <c r="G22" s="29">
        <v>12</v>
      </c>
      <c r="H22" s="29">
        <v>13</v>
      </c>
      <c r="I22" s="29">
        <v>17</v>
      </c>
      <c r="J22" s="29">
        <v>22</v>
      </c>
      <c r="K22" s="29">
        <v>45</v>
      </c>
      <c r="L22" s="29">
        <v>49</v>
      </c>
      <c r="M22" s="29">
        <v>50</v>
      </c>
      <c r="N22" s="29">
        <v>51</v>
      </c>
      <c r="O22" s="50">
        <v>53</v>
      </c>
      <c r="P22" s="25"/>
    </row>
    <row r="23" spans="1:16" x14ac:dyDescent="0.3">
      <c r="A23" s="25"/>
      <c r="B23" s="28"/>
      <c r="C23" s="25"/>
      <c r="D23" s="4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50"/>
      <c r="P23" s="25"/>
    </row>
    <row r="24" spans="1:16" x14ac:dyDescent="0.3">
      <c r="A24" s="25"/>
      <c r="B24" s="28"/>
      <c r="C24" s="25"/>
      <c r="D24" s="4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50"/>
      <c r="P24" s="25"/>
    </row>
    <row r="25" spans="1:16" ht="15" thickBot="1" x14ac:dyDescent="0.35">
      <c r="A25" s="25"/>
      <c r="B25" s="28"/>
      <c r="C25" s="25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  <c r="P25" s="25"/>
    </row>
    <row r="26" spans="1:16" ht="21" x14ac:dyDescent="0.4">
      <c r="A26" s="65" t="s">
        <v>37</v>
      </c>
      <c r="B26" s="66"/>
      <c r="C26" s="31"/>
      <c r="D26" s="29"/>
      <c r="E26" s="43"/>
      <c r="F26" s="43"/>
      <c r="G26" s="44">
        <f>13/4</f>
        <v>3.25</v>
      </c>
      <c r="H26" s="43"/>
      <c r="I26" s="43"/>
      <c r="J26" s="45">
        <v>6.5</v>
      </c>
      <c r="K26" s="43"/>
      <c r="L26" s="43"/>
      <c r="M26" s="29">
        <f>13*0.75</f>
        <v>9.75</v>
      </c>
      <c r="N26" s="29"/>
      <c r="O26" s="60"/>
      <c r="P26" s="32"/>
    </row>
    <row r="27" spans="1:16" x14ac:dyDescent="0.3">
      <c r="A27" s="10"/>
      <c r="B27" s="11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1:16" x14ac:dyDescent="0.3">
      <c r="A28" s="10"/>
      <c r="B28" s="11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</row>
    <row r="29" spans="1:16" x14ac:dyDescent="0.3">
      <c r="A29" s="10"/>
      <c r="B29" s="11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</row>
  </sheetData>
  <mergeCells count="6">
    <mergeCell ref="A2:B2"/>
    <mergeCell ref="A14:B14"/>
    <mergeCell ref="A26:B26"/>
    <mergeCell ref="A3:B3"/>
    <mergeCell ref="A6:B6"/>
    <mergeCell ref="A18:B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workbookViewId="0">
      <selection activeCell="B11" sqref="B11:D11"/>
    </sheetView>
  </sheetViews>
  <sheetFormatPr defaultRowHeight="14.4" x14ac:dyDescent="0.3"/>
  <cols>
    <col min="1" max="1" width="19.109375" customWidth="1"/>
    <col min="2" max="9" width="11" customWidth="1"/>
    <col min="10" max="10" width="13" customWidth="1"/>
    <col min="11" max="11" width="11" customWidth="1"/>
    <col min="12" max="12" width="12.5546875" customWidth="1"/>
    <col min="13" max="13" width="12.33203125" customWidth="1"/>
  </cols>
  <sheetData>
    <row r="1" spans="1:13" ht="21" x14ac:dyDescent="0.4">
      <c r="A1" s="1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x14ac:dyDescent="0.3">
      <c r="A2" s="5" t="s">
        <v>17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7" t="s">
        <v>12</v>
      </c>
    </row>
    <row r="3" spans="1:13" x14ac:dyDescent="0.3">
      <c r="A3" s="8" t="s">
        <v>13</v>
      </c>
      <c r="B3" s="54">
        <v>3.97</v>
      </c>
      <c r="C3" s="54">
        <v>8</v>
      </c>
      <c r="D3" s="54">
        <v>5.57</v>
      </c>
      <c r="E3" s="54">
        <v>9.4700000000000006</v>
      </c>
      <c r="F3" s="54">
        <v>8.11</v>
      </c>
      <c r="G3" s="54">
        <v>5</v>
      </c>
      <c r="H3" s="54">
        <v>3.66</v>
      </c>
      <c r="I3" s="54">
        <v>4.46</v>
      </c>
      <c r="J3" s="54">
        <v>8.2200000000000006</v>
      </c>
      <c r="K3" s="54">
        <v>4</v>
      </c>
      <c r="L3" s="54">
        <v>3.49</v>
      </c>
      <c r="M3" s="55">
        <v>4.34</v>
      </c>
    </row>
    <row r="4" spans="1:13" x14ac:dyDescent="0.3">
      <c r="A4" s="8" t="s">
        <v>14</v>
      </c>
      <c r="B4" s="54">
        <v>4.57</v>
      </c>
      <c r="C4" s="54">
        <v>5.48</v>
      </c>
      <c r="D4" s="54">
        <v>6.89</v>
      </c>
      <c r="E4" s="54">
        <v>5.25</v>
      </c>
      <c r="F4" s="54">
        <v>7.42</v>
      </c>
      <c r="G4" s="54">
        <v>6.7</v>
      </c>
      <c r="H4" s="54">
        <v>6.39</v>
      </c>
      <c r="I4" s="54">
        <v>5.98</v>
      </c>
      <c r="J4" s="54">
        <v>8.77</v>
      </c>
      <c r="K4" s="54">
        <v>8.23</v>
      </c>
      <c r="L4" s="54">
        <v>6.62</v>
      </c>
      <c r="M4" s="55">
        <v>5.87</v>
      </c>
    </row>
    <row r="5" spans="1:13" x14ac:dyDescent="0.3">
      <c r="A5" s="8" t="s">
        <v>15</v>
      </c>
      <c r="B5" s="54">
        <v>3</v>
      </c>
      <c r="C5" s="54">
        <v>7.5</v>
      </c>
      <c r="D5" s="54">
        <v>6.05</v>
      </c>
      <c r="E5" s="54">
        <v>6.62</v>
      </c>
      <c r="F5" s="54">
        <v>7.8</v>
      </c>
      <c r="G5" s="54">
        <v>8.9</v>
      </c>
      <c r="H5" s="54">
        <v>4.8899999999999997</v>
      </c>
      <c r="I5" s="54">
        <v>3</v>
      </c>
      <c r="J5" s="54">
        <v>4.91</v>
      </c>
      <c r="K5" s="54">
        <v>8.01</v>
      </c>
      <c r="L5" s="54">
        <v>9.08</v>
      </c>
      <c r="M5" s="55">
        <v>8</v>
      </c>
    </row>
    <row r="6" spans="1:13" x14ac:dyDescent="0.3">
      <c r="A6" s="9" t="s">
        <v>16</v>
      </c>
      <c r="B6" s="56">
        <v>3.63</v>
      </c>
      <c r="C6" s="56">
        <v>5.58</v>
      </c>
      <c r="D6" s="56">
        <v>2</v>
      </c>
      <c r="E6" s="56">
        <v>5.82</v>
      </c>
      <c r="F6" s="56">
        <v>7.5</v>
      </c>
      <c r="G6" s="56">
        <v>5.61</v>
      </c>
      <c r="H6" s="56">
        <v>4.3</v>
      </c>
      <c r="I6" s="56">
        <v>9.86</v>
      </c>
      <c r="J6" s="56">
        <v>6.26</v>
      </c>
      <c r="K6" s="56">
        <v>3.51</v>
      </c>
      <c r="L6" s="56">
        <v>6.98</v>
      </c>
      <c r="M6" s="57">
        <v>7.27</v>
      </c>
    </row>
    <row r="7" spans="1:13" ht="15" thickBot="1" x14ac:dyDescent="0.35"/>
    <row r="8" spans="1:13" ht="15" x14ac:dyDescent="0.35">
      <c r="A8" s="2"/>
      <c r="B8" s="74" t="s">
        <v>44</v>
      </c>
      <c r="C8" s="74"/>
      <c r="D8" s="75"/>
    </row>
    <row r="9" spans="1:13" x14ac:dyDescent="0.3">
      <c r="A9" s="3" t="s">
        <v>43</v>
      </c>
      <c r="B9" s="76">
        <f>_xlfn.QUARTILE.INC(B3:M6,3)</f>
        <v>7.5750000000000002</v>
      </c>
      <c r="C9" s="76"/>
      <c r="D9" s="77"/>
    </row>
    <row r="10" spans="1:13" x14ac:dyDescent="0.3">
      <c r="A10" s="3" t="s">
        <v>42</v>
      </c>
      <c r="B10" s="76">
        <f>_xlfn.QUARTILE.EXC(B3:M6,3)</f>
        <v>7.7249999999999996</v>
      </c>
      <c r="C10" s="76"/>
      <c r="D10" s="77"/>
    </row>
    <row r="11" spans="1:13" ht="15" thickBot="1" x14ac:dyDescent="0.35">
      <c r="A11" s="4" t="s">
        <v>41</v>
      </c>
      <c r="B11" s="71">
        <f>QUARTILE(B3:M6,3)</f>
        <v>7.5750000000000002</v>
      </c>
      <c r="C11" s="71"/>
      <c r="D11" s="72"/>
    </row>
  </sheetData>
  <mergeCells count="5">
    <mergeCell ref="B11:D11"/>
    <mergeCell ref="B1:M1"/>
    <mergeCell ref="B8:D8"/>
    <mergeCell ref="B9:D9"/>
    <mergeCell ref="B10:D10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workbookViewId="0">
      <selection activeCell="O18" sqref="O18"/>
    </sheetView>
  </sheetViews>
  <sheetFormatPr defaultRowHeight="14.4" x14ac:dyDescent="0.3"/>
  <cols>
    <col min="1" max="1" width="17.88671875" bestFit="1" customWidth="1"/>
    <col min="2" max="2" width="18.6640625" customWidth="1"/>
  </cols>
  <sheetData>
    <row r="1" spans="1:16" x14ac:dyDescent="0.3">
      <c r="A1" s="12"/>
      <c r="B1" s="11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</row>
    <row r="2" spans="1:16" x14ac:dyDescent="0.3">
      <c r="A2" s="61" t="s">
        <v>18</v>
      </c>
      <c r="B2" s="62"/>
      <c r="C2" s="16">
        <v>0</v>
      </c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16">
        <v>12</v>
      </c>
      <c r="P2" s="16"/>
    </row>
    <row r="3" spans="1:16" x14ac:dyDescent="0.3">
      <c r="A3" s="61" t="s">
        <v>20</v>
      </c>
      <c r="B3" s="6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</row>
    <row r="4" spans="1:16" x14ac:dyDescent="0.3">
      <c r="A4" s="12"/>
      <c r="B4" s="11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1:16" x14ac:dyDescent="0.3">
      <c r="A5" s="12"/>
      <c r="B5" s="11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</row>
    <row r="6" spans="1:16" ht="15.75" customHeight="1" thickBot="1" x14ac:dyDescent="0.4">
      <c r="A6" s="67" t="s">
        <v>19</v>
      </c>
      <c r="B6" s="68"/>
      <c r="C6" s="20"/>
      <c r="D6" s="21"/>
      <c r="E6" s="33"/>
      <c r="F6" s="34">
        <v>11</v>
      </c>
      <c r="G6" s="21"/>
      <c r="H6" s="33"/>
      <c r="I6" s="34">
        <v>19.5</v>
      </c>
      <c r="J6" s="21"/>
      <c r="K6" s="33"/>
      <c r="L6" s="58">
        <v>49.25</v>
      </c>
      <c r="M6" s="80">
        <f>_xlfn.PERCENTILE.INC(C10:N10,0.9)</f>
        <v>50.9</v>
      </c>
      <c r="N6" s="81"/>
      <c r="O6" s="18"/>
      <c r="P6" s="19"/>
    </row>
    <row r="7" spans="1:16" x14ac:dyDescent="0.3">
      <c r="A7" s="17"/>
      <c r="B7" s="17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7"/>
      <c r="P7" s="22"/>
    </row>
    <row r="8" spans="1:16" x14ac:dyDescent="0.3">
      <c r="A8" s="17"/>
      <c r="B8" s="17"/>
      <c r="C8" s="38"/>
      <c r="D8" s="21"/>
      <c r="E8" s="21"/>
      <c r="F8" s="21"/>
      <c r="G8" s="21"/>
      <c r="H8" s="21"/>
      <c r="I8" s="21"/>
      <c r="J8" s="21"/>
      <c r="K8" s="21"/>
      <c r="L8" s="21"/>
      <c r="M8" s="21"/>
      <c r="N8" s="39"/>
      <c r="O8" s="17"/>
      <c r="P8" s="22"/>
    </row>
    <row r="9" spans="1:16" ht="15" thickBot="1" x14ac:dyDescent="0.35">
      <c r="A9" s="17"/>
      <c r="B9" s="17"/>
      <c r="C9" s="38"/>
      <c r="D9" s="21"/>
      <c r="E9" s="21"/>
      <c r="F9" s="21"/>
      <c r="G9" s="21"/>
      <c r="H9" s="21"/>
      <c r="I9" s="21"/>
      <c r="J9" s="21"/>
      <c r="K9" s="21"/>
      <c r="L9" s="21"/>
      <c r="M9" s="21"/>
      <c r="N9" s="39"/>
      <c r="O9" s="17"/>
      <c r="P9" s="22"/>
    </row>
    <row r="10" spans="1:16" ht="15" thickBot="1" x14ac:dyDescent="0.35">
      <c r="A10" s="23" t="s">
        <v>21</v>
      </c>
      <c r="B10" s="17"/>
      <c r="C10" s="38">
        <v>2</v>
      </c>
      <c r="D10" s="21">
        <v>6</v>
      </c>
      <c r="E10" s="21">
        <v>8</v>
      </c>
      <c r="F10" s="21">
        <v>12</v>
      </c>
      <c r="G10" s="21">
        <v>13</v>
      </c>
      <c r="H10" s="21">
        <v>17</v>
      </c>
      <c r="I10" s="21">
        <v>22</v>
      </c>
      <c r="J10" s="21">
        <v>45</v>
      </c>
      <c r="K10" s="21">
        <v>49</v>
      </c>
      <c r="L10" s="21">
        <v>50</v>
      </c>
      <c r="M10" s="21">
        <v>51</v>
      </c>
      <c r="N10" s="39">
        <v>53</v>
      </c>
      <c r="O10" s="17"/>
      <c r="P10" s="22"/>
    </row>
    <row r="11" spans="1:16" x14ac:dyDescent="0.3">
      <c r="A11" s="17"/>
      <c r="B11" s="17"/>
      <c r="C11" s="3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9"/>
      <c r="O11" s="17"/>
      <c r="P11" s="22"/>
    </row>
    <row r="12" spans="1:16" x14ac:dyDescent="0.3">
      <c r="A12" s="17"/>
      <c r="B12" s="17"/>
      <c r="C12" s="3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9"/>
      <c r="O12" s="17"/>
      <c r="P12" s="22"/>
    </row>
    <row r="13" spans="1:16" ht="15" thickBot="1" x14ac:dyDescent="0.35">
      <c r="A13" s="17"/>
      <c r="B13" s="17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17"/>
      <c r="P13" s="22"/>
    </row>
    <row r="14" spans="1:16" ht="21" x14ac:dyDescent="0.4">
      <c r="A14" s="63" t="s">
        <v>23</v>
      </c>
      <c r="B14" s="64"/>
      <c r="C14" s="20"/>
      <c r="D14" s="21"/>
      <c r="E14" s="33"/>
      <c r="F14" s="34" t="s">
        <v>25</v>
      </c>
      <c r="G14" s="21"/>
      <c r="H14" s="33"/>
      <c r="I14" s="34" t="s">
        <v>26</v>
      </c>
      <c r="J14" s="21"/>
      <c r="K14" s="33"/>
      <c r="L14" s="58" t="s">
        <v>27</v>
      </c>
      <c r="M14" s="78" t="s">
        <v>32</v>
      </c>
      <c r="N14" s="79"/>
      <c r="O14" s="24"/>
      <c r="P14" s="24"/>
    </row>
    <row r="15" spans="1:16" x14ac:dyDescent="0.3">
      <c r="A15" s="12"/>
      <c r="B15" s="11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</row>
    <row r="16" spans="1:16" x14ac:dyDescent="0.3">
      <c r="A16" s="12"/>
      <c r="B16" s="11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</row>
    <row r="17" spans="1:16" x14ac:dyDescent="0.3">
      <c r="A17" s="12"/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</row>
    <row r="18" spans="1:16" ht="18.600000000000001" thickBot="1" x14ac:dyDescent="0.4">
      <c r="A18" s="69" t="s">
        <v>19</v>
      </c>
      <c r="B18" s="70"/>
      <c r="C18" s="26"/>
      <c r="D18" s="29"/>
      <c r="E18" s="43"/>
      <c r="F18" s="43"/>
      <c r="G18" s="44">
        <v>9</v>
      </c>
      <c r="H18" s="43"/>
      <c r="I18" s="43"/>
      <c r="J18" s="45">
        <f>_xlfn.QUARTILE.EXC(D22:O22,2)</f>
        <v>19.5</v>
      </c>
      <c r="K18" s="43"/>
      <c r="L18" s="43"/>
      <c r="M18" s="29">
        <f>_xlfn.QUARTILE.EXC(D22:O22,3)</f>
        <v>49.75</v>
      </c>
      <c r="N18" s="29"/>
      <c r="O18" s="59">
        <f>_xlfn.PERCENTILE.EXC(D22:O22,0.9)</f>
        <v>52.400000000000006</v>
      </c>
      <c r="P18" s="27"/>
    </row>
    <row r="19" spans="1:16" x14ac:dyDescent="0.3">
      <c r="A19" s="25"/>
      <c r="B19" s="28"/>
      <c r="C19" s="25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25"/>
    </row>
    <row r="20" spans="1:16" x14ac:dyDescent="0.3">
      <c r="A20" s="25"/>
      <c r="B20" s="28"/>
      <c r="C20" s="25"/>
      <c r="D20" s="4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50"/>
      <c r="P20" s="25"/>
    </row>
    <row r="21" spans="1:16" ht="15" thickBot="1" x14ac:dyDescent="0.35">
      <c r="A21" s="25"/>
      <c r="B21" s="28"/>
      <c r="C21" s="25"/>
      <c r="D21" s="4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50"/>
      <c r="P21" s="25"/>
    </row>
    <row r="22" spans="1:16" ht="15" thickBot="1" x14ac:dyDescent="0.35">
      <c r="A22" s="30" t="s">
        <v>22</v>
      </c>
      <c r="B22" s="28"/>
      <c r="C22" s="25"/>
      <c r="D22" s="49">
        <v>2</v>
      </c>
      <c r="E22" s="29">
        <v>6</v>
      </c>
      <c r="F22" s="29">
        <v>8</v>
      </c>
      <c r="G22" s="29">
        <v>12</v>
      </c>
      <c r="H22" s="29">
        <v>13</v>
      </c>
      <c r="I22" s="29">
        <v>17</v>
      </c>
      <c r="J22" s="29">
        <v>22</v>
      </c>
      <c r="K22" s="29">
        <v>45</v>
      </c>
      <c r="L22" s="29">
        <v>49</v>
      </c>
      <c r="M22" s="29">
        <v>50</v>
      </c>
      <c r="N22" s="29">
        <v>51</v>
      </c>
      <c r="O22" s="50">
        <v>53</v>
      </c>
      <c r="P22" s="25"/>
    </row>
    <row r="23" spans="1:16" x14ac:dyDescent="0.3">
      <c r="A23" s="25"/>
      <c r="B23" s="28"/>
      <c r="C23" s="25"/>
      <c r="D23" s="4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50"/>
      <c r="P23" s="25"/>
    </row>
    <row r="24" spans="1:16" x14ac:dyDescent="0.3">
      <c r="A24" s="25"/>
      <c r="B24" s="28"/>
      <c r="C24" s="25"/>
      <c r="D24" s="4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50"/>
      <c r="P24" s="25"/>
    </row>
    <row r="25" spans="1:16" ht="15" thickBot="1" x14ac:dyDescent="0.35">
      <c r="A25" s="25"/>
      <c r="B25" s="28"/>
      <c r="C25" s="25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  <c r="P25" s="25"/>
    </row>
    <row r="26" spans="1:16" ht="21" x14ac:dyDescent="0.4">
      <c r="A26" s="65" t="s">
        <v>24</v>
      </c>
      <c r="B26" s="66"/>
      <c r="C26" s="31"/>
      <c r="D26" s="29"/>
      <c r="E26" s="43"/>
      <c r="F26" s="43"/>
      <c r="G26" s="44" t="s">
        <v>28</v>
      </c>
      <c r="H26" s="43"/>
      <c r="I26" s="43"/>
      <c r="J26" s="45" t="s">
        <v>29</v>
      </c>
      <c r="K26" s="43"/>
      <c r="L26" s="43"/>
      <c r="M26" s="29" t="s">
        <v>30</v>
      </c>
      <c r="N26" s="29"/>
      <c r="O26" s="59" t="s">
        <v>31</v>
      </c>
      <c r="P26" s="32"/>
    </row>
    <row r="27" spans="1:16" x14ac:dyDescent="0.3">
      <c r="A27" s="10"/>
      <c r="B27" s="11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1:16" x14ac:dyDescent="0.3">
      <c r="A28" s="10"/>
      <c r="B28" s="11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</row>
    <row r="29" spans="1:16" x14ac:dyDescent="0.3">
      <c r="A29" s="10"/>
      <c r="B29" s="11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</row>
  </sheetData>
  <mergeCells count="8">
    <mergeCell ref="M14:N14"/>
    <mergeCell ref="M6:N6"/>
    <mergeCell ref="A2:B2"/>
    <mergeCell ref="A14:B14"/>
    <mergeCell ref="A26:B26"/>
    <mergeCell ref="A3:B3"/>
    <mergeCell ref="A6:B6"/>
    <mergeCell ref="A18:B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tabSelected="1" workbookViewId="0">
      <selection activeCell="B10" sqref="B10:D10"/>
    </sheetView>
  </sheetViews>
  <sheetFormatPr defaultRowHeight="14.4" x14ac:dyDescent="0.3"/>
  <cols>
    <col min="1" max="1" width="19.109375" customWidth="1"/>
    <col min="2" max="9" width="11" customWidth="1"/>
    <col min="10" max="10" width="13" customWidth="1"/>
    <col min="11" max="11" width="11" customWidth="1"/>
    <col min="12" max="12" width="12.5546875" customWidth="1"/>
    <col min="13" max="13" width="12.33203125" customWidth="1"/>
  </cols>
  <sheetData>
    <row r="1" spans="1:13" ht="21" x14ac:dyDescent="0.4">
      <c r="A1" s="1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x14ac:dyDescent="0.3">
      <c r="A2" s="5" t="s">
        <v>17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7" t="s">
        <v>12</v>
      </c>
    </row>
    <row r="3" spans="1:13" x14ac:dyDescent="0.3">
      <c r="A3" s="8" t="s">
        <v>13</v>
      </c>
      <c r="B3" s="54">
        <v>3.97</v>
      </c>
      <c r="C3" s="54">
        <v>2</v>
      </c>
      <c r="D3" s="54">
        <v>5.57</v>
      </c>
      <c r="E3" s="54">
        <v>9.4700000000000006</v>
      </c>
      <c r="F3" s="54">
        <v>8.11</v>
      </c>
      <c r="G3" s="54">
        <v>5</v>
      </c>
      <c r="H3" s="54">
        <v>3.66</v>
      </c>
      <c r="I3" s="54">
        <v>4.46</v>
      </c>
      <c r="J3" s="54">
        <v>8.2200000000000006</v>
      </c>
      <c r="K3" s="54">
        <v>4</v>
      </c>
      <c r="L3" s="54">
        <v>3.49</v>
      </c>
      <c r="M3" s="55">
        <v>4.34</v>
      </c>
    </row>
    <row r="4" spans="1:13" x14ac:dyDescent="0.3">
      <c r="A4" s="8" t="s">
        <v>14</v>
      </c>
      <c r="B4" s="54">
        <v>4.57</v>
      </c>
      <c r="C4" s="54">
        <v>5.48</v>
      </c>
      <c r="D4" s="54">
        <v>6.89</v>
      </c>
      <c r="E4" s="54">
        <v>5.25</v>
      </c>
      <c r="F4" s="54">
        <v>7.42</v>
      </c>
      <c r="G4" s="54">
        <v>6.7</v>
      </c>
      <c r="H4" s="54">
        <v>6.39</v>
      </c>
      <c r="I4" s="54">
        <v>5.98</v>
      </c>
      <c r="J4" s="54">
        <v>8.77</v>
      </c>
      <c r="K4" s="54">
        <v>8.23</v>
      </c>
      <c r="L4" s="54">
        <v>6.62</v>
      </c>
      <c r="M4" s="55">
        <v>5.87</v>
      </c>
    </row>
    <row r="5" spans="1:13" x14ac:dyDescent="0.3">
      <c r="A5" s="8" t="s">
        <v>15</v>
      </c>
      <c r="B5" s="54">
        <v>3</v>
      </c>
      <c r="C5" s="54">
        <v>7.5</v>
      </c>
      <c r="D5" s="54">
        <v>7.05</v>
      </c>
      <c r="E5" s="54">
        <v>6.62</v>
      </c>
      <c r="F5" s="54">
        <v>7.8</v>
      </c>
      <c r="G5" s="54">
        <v>8.9</v>
      </c>
      <c r="H5" s="54">
        <v>4.8899999999999997</v>
      </c>
      <c r="I5" s="54">
        <v>3</v>
      </c>
      <c r="J5" s="54">
        <v>4.91</v>
      </c>
      <c r="K5" s="54">
        <v>8.01</v>
      </c>
      <c r="L5" s="54">
        <v>9.08</v>
      </c>
      <c r="M5" s="55">
        <v>8</v>
      </c>
    </row>
    <row r="6" spans="1:13" x14ac:dyDescent="0.3">
      <c r="A6" s="9" t="s">
        <v>16</v>
      </c>
      <c r="B6" s="56">
        <v>3.63</v>
      </c>
      <c r="C6" s="56">
        <v>5.58</v>
      </c>
      <c r="D6" s="56">
        <v>2</v>
      </c>
      <c r="E6" s="56">
        <v>5.82</v>
      </c>
      <c r="F6" s="56">
        <v>7.5</v>
      </c>
      <c r="G6" s="56">
        <v>5.61</v>
      </c>
      <c r="H6" s="56">
        <v>4.3</v>
      </c>
      <c r="I6" s="56">
        <v>9.86</v>
      </c>
      <c r="J6" s="56">
        <v>6.26</v>
      </c>
      <c r="K6" s="56">
        <v>3.51</v>
      </c>
      <c r="L6" s="56">
        <v>6.98</v>
      </c>
      <c r="M6" s="57">
        <v>7.27</v>
      </c>
    </row>
    <row r="7" spans="1:13" ht="15" thickBot="1" x14ac:dyDescent="0.35"/>
    <row r="8" spans="1:13" ht="15" x14ac:dyDescent="0.35">
      <c r="A8" s="2"/>
      <c r="B8" s="74" t="s">
        <v>36</v>
      </c>
      <c r="C8" s="74"/>
      <c r="D8" s="75"/>
    </row>
    <row r="9" spans="1:13" x14ac:dyDescent="0.3">
      <c r="A9" s="3" t="s">
        <v>33</v>
      </c>
      <c r="B9" s="76">
        <f>_xlfn.PERCENTILE.INC(B3:M6,70%)</f>
        <v>7.2479999999999993</v>
      </c>
      <c r="C9" s="76"/>
      <c r="D9" s="77"/>
    </row>
    <row r="10" spans="1:13" x14ac:dyDescent="0.3">
      <c r="A10" s="3" t="s">
        <v>34</v>
      </c>
      <c r="B10" s="76">
        <f>_xlfn.PERCENTILE.EXC(B3:M6,0.7)</f>
        <v>7.3149999999999995</v>
      </c>
      <c r="C10" s="76"/>
      <c r="D10" s="77"/>
    </row>
    <row r="11" spans="1:13" ht="15" thickBot="1" x14ac:dyDescent="0.35">
      <c r="A11" s="4" t="s">
        <v>35</v>
      </c>
      <c r="B11" s="71">
        <f>PERCENTILE(B3:M6,0.7)</f>
        <v>7.2479999999999993</v>
      </c>
      <c r="C11" s="71"/>
      <c r="D11" s="72"/>
    </row>
  </sheetData>
  <mergeCells count="5">
    <mergeCell ref="B11:D11"/>
    <mergeCell ref="B1:M1"/>
    <mergeCell ref="B8:D8"/>
    <mergeCell ref="B9:D9"/>
    <mergeCell ref="B10:D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Quartile Explanation</vt:lpstr>
      <vt:lpstr>Quartile</vt:lpstr>
      <vt:lpstr>Percentile Explanation</vt:lpstr>
      <vt:lpstr>Percentile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</dc:creator>
  <cp:lastModifiedBy>Κορνήλιος Αμπατζής</cp:lastModifiedBy>
  <dcterms:created xsi:type="dcterms:W3CDTF">2015-09-14T11:17:38Z</dcterms:created>
  <dcterms:modified xsi:type="dcterms:W3CDTF">2018-03-21T09:40:04Z</dcterms:modified>
</cp:coreProperties>
</file>